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Z:\GCAP\Capacitação Organizada 2.0\Cursos Online\Vídeo Aulas\PLD_Horario_e_Margem\Simulação\"/>
    </mc:Choice>
  </mc:AlternateContent>
  <bookViews>
    <workbookView xWindow="0" yWindow="0" windowWidth="21600" windowHeight="9285"/>
  </bookViews>
  <sheets>
    <sheet name="PLD Horário (24h)" sheetId="11" r:id="rId1"/>
    <sheet name="Disclaimer" sheetId="34" r:id="rId2"/>
    <sheet name="Versionamento" sheetId="33" r:id="rId3"/>
    <sheet name="Param" sheetId="18" state="hidden" r:id="rId4"/>
  </sheets>
  <definedNames>
    <definedName name="_xlnm._FilterDatabase" localSheetId="0" hidden="1">'PLD Horário (24h)'!$G$3:$G$3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1" l="1"/>
  <c r="C32" i="11"/>
  <c r="E32" i="11"/>
  <c r="G32" i="11"/>
  <c r="C5" i="11"/>
  <c r="E4" i="11"/>
  <c r="I8" i="11"/>
  <c r="K8" i="11" s="1"/>
  <c r="I9" i="11"/>
  <c r="K9" i="11" s="1"/>
  <c r="I10" i="11"/>
  <c r="K10" i="11" s="1"/>
  <c r="I11" i="11"/>
  <c r="K11" i="11" s="1"/>
  <c r="I12" i="11"/>
  <c r="I13" i="11"/>
  <c r="K13" i="11" s="1"/>
  <c r="I14" i="11"/>
  <c r="K14" i="11" s="1"/>
  <c r="I15" i="11"/>
  <c r="K15" i="11" s="1"/>
  <c r="I16" i="11"/>
  <c r="K16" i="11" s="1"/>
  <c r="I17" i="11"/>
  <c r="K17" i="11" s="1"/>
  <c r="I18" i="11"/>
  <c r="K18" i="11" s="1"/>
  <c r="I19" i="11"/>
  <c r="K19" i="11" s="1"/>
  <c r="I20" i="11"/>
  <c r="K20" i="11" s="1"/>
  <c r="I21" i="11"/>
  <c r="K21" i="11" s="1"/>
  <c r="I22" i="11"/>
  <c r="K22" i="11" s="1"/>
  <c r="I23" i="11"/>
  <c r="K23" i="11" s="1"/>
  <c r="I24" i="11"/>
  <c r="K24" i="11" s="1"/>
  <c r="I25" i="11"/>
  <c r="K25" i="11" s="1"/>
  <c r="I26" i="11"/>
  <c r="K26" i="11" s="1"/>
  <c r="I27" i="11"/>
  <c r="K27" i="11" s="1"/>
  <c r="I28" i="11"/>
  <c r="K28" i="11" s="1"/>
  <c r="I29" i="11"/>
  <c r="K29" i="11" s="1"/>
  <c r="I30" i="11"/>
  <c r="K30" i="11" s="1"/>
  <c r="I7" i="11"/>
  <c r="K7" i="11" s="1"/>
  <c r="K12" i="11"/>
  <c r="E5" i="11" l="1"/>
  <c r="I32" i="11" l="1"/>
  <c r="K32" i="11" l="1"/>
</calcChain>
</file>

<file path=xl/comments1.xml><?xml version="1.0" encoding="utf-8"?>
<comments xmlns="http://schemas.openxmlformats.org/spreadsheetml/2006/main">
  <authors>
    <author>Iury Oliveira</author>
  </authors>
  <commentList>
    <comment ref="G32" authorId="0" shapeId="0">
      <text>
        <r>
          <rPr>
            <b/>
            <sz val="9"/>
            <color indexed="81"/>
            <rFont val="Segoe UI"/>
            <family val="2"/>
          </rPr>
          <t>Média Diária PLD:</t>
        </r>
        <r>
          <rPr>
            <sz val="9"/>
            <color indexed="81"/>
            <rFont val="Segoe UI"/>
            <family val="2"/>
          </rPr>
          <t xml:space="preserve">
A média diária do PLD não pode ultrapassar o valor do PLD Máximo Estrutural.</t>
        </r>
      </text>
    </comment>
  </commentList>
</comments>
</file>

<file path=xl/sharedStrings.xml><?xml version="1.0" encoding="utf-8"?>
<sst xmlns="http://schemas.openxmlformats.org/spreadsheetml/2006/main" count="30" uniqueCount="29">
  <si>
    <t>MWh</t>
  </si>
  <si>
    <t>geração</t>
  </si>
  <si>
    <t>Horas do mês</t>
  </si>
  <si>
    <t>R$</t>
  </si>
  <si>
    <t>Perfil</t>
  </si>
  <si>
    <t>consumo</t>
  </si>
  <si>
    <t>Medição</t>
  </si>
  <si>
    <t>NET</t>
  </si>
  <si>
    <t>Perfil Agente:</t>
  </si>
  <si>
    <t>CCEAL</t>
  </si>
  <si>
    <t>Versionamento</t>
  </si>
  <si>
    <t>Versão</t>
  </si>
  <si>
    <t>Data</t>
  </si>
  <si>
    <t>Descrição das alterações</t>
  </si>
  <si>
    <t>1.0</t>
  </si>
  <si>
    <t>Versão inicial da planilha.</t>
  </si>
  <si>
    <t xml:space="preserve"> </t>
  </si>
  <si>
    <t>Contrato (MWh)</t>
  </si>
  <si>
    <t>Tipo Contrato</t>
  </si>
  <si>
    <t>compra</t>
  </si>
  <si>
    <t>venda</t>
  </si>
  <si>
    <t>TM_MCP</t>
  </si>
  <si>
    <t>PLD Horário</t>
  </si>
  <si>
    <t>Resultado do MCP</t>
  </si>
  <si>
    <t>Balanço Energético</t>
  </si>
  <si>
    <t>(R$/MWh)</t>
  </si>
  <si>
    <t>PLD Horário - Apuração do Resultado do MCP (24h)</t>
  </si>
  <si>
    <t>&gt; Preencher os campos grifados em amarelo.</t>
  </si>
  <si>
    <t>Média Diária PLD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</si>
</sst>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0.000"/>
    <numFmt numFmtId="165" formatCode="#,##0.000"/>
    <numFmt numFmtId="166" formatCode="[$-409]dd\-mmm\-yy;@"/>
    <numFmt numFmtId="167" formatCode="[$-409]d\-mmm\-yyyy;@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Verdana"/>
      <family val="2"/>
    </font>
    <font>
      <b/>
      <sz val="8"/>
      <name val="Calibri"/>
      <family val="2"/>
    </font>
    <font>
      <b/>
      <sz val="11"/>
      <color theme="0"/>
      <name val="Verdan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0"/>
      <name val="Verdana"/>
      <family val="2"/>
    </font>
    <font>
      <b/>
      <sz val="14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0" tint="-0.149967955565050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dashed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dashed">
        <color theme="0" tint="-0.1499679555650502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8" fillId="0" borderId="0" xfId="0" applyFont="1"/>
    <xf numFmtId="164" fontId="3" fillId="0" borderId="0" xfId="0" applyNumberFormat="1" applyFont="1"/>
    <xf numFmtId="0" fontId="12" fillId="0" borderId="0" xfId="0" applyFont="1" applyFill="1" applyBorder="1"/>
    <xf numFmtId="0" fontId="0" fillId="8" borderId="0" xfId="0" applyFill="1"/>
    <xf numFmtId="0" fontId="18" fillId="5" borderId="0" xfId="0" applyFont="1" applyFill="1" applyAlignment="1">
      <alignment vertical="center"/>
    </xf>
    <xf numFmtId="0" fontId="19" fillId="3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166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167" fontId="20" fillId="0" borderId="1" xfId="0" applyNumberFormat="1" applyFont="1" applyBorder="1" applyAlignment="1">
      <alignment horizontal="center" vertical="top" wrapText="1"/>
    </xf>
    <xf numFmtId="0" fontId="17" fillId="5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4" fontId="4" fillId="3" borderId="4" xfId="0" applyNumberFormat="1" applyFont="1" applyFill="1" applyBorder="1" applyAlignment="1">
      <alignment horizontal="center" vertical="center" wrapText="1"/>
    </xf>
    <xf numFmtId="0" fontId="5" fillId="8" borderId="0" xfId="0" applyFont="1" applyFill="1"/>
    <xf numFmtId="0" fontId="7" fillId="8" borderId="0" xfId="0" applyFont="1" applyFill="1" applyAlignment="1">
      <alignment horizontal="centerContinuous" vertical="center"/>
    </xf>
    <xf numFmtId="0" fontId="7" fillId="8" borderId="0" xfId="0" applyFont="1" applyFill="1" applyAlignment="1">
      <alignment horizontal="left" vertical="center"/>
    </xf>
    <xf numFmtId="0" fontId="7" fillId="8" borderId="0" xfId="0" applyFont="1" applyFill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vertical="center"/>
    </xf>
    <xf numFmtId="165" fontId="4" fillId="7" borderId="7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4" fontId="3" fillId="2" borderId="15" xfId="1" applyFont="1" applyFill="1" applyBorder="1" applyAlignment="1">
      <alignment horizontal="left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3" fillId="6" borderId="0" xfId="0" applyFont="1" applyFill="1"/>
    <xf numFmtId="44" fontId="4" fillId="2" borderId="4" xfId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7" borderId="0" xfId="0" applyNumberFormat="1" applyFont="1" applyFill="1" applyBorder="1" applyAlignment="1" applyProtection="1">
      <alignment horizontal="center" vertical="center"/>
      <protection locked="0"/>
    </xf>
    <xf numFmtId="44" fontId="3" fillId="7" borderId="0" xfId="1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44" fontId="3" fillId="2" borderId="21" xfId="1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4" fontId="4" fillId="4" borderId="12" xfId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6" fillId="5" borderId="8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Balanço Energético </a:t>
            </a:r>
            <a:r>
              <a:rPr lang="pt-BR" b="0"/>
              <a:t>(MWh) </a:t>
            </a:r>
            <a:r>
              <a:rPr lang="pt-BR" b="1"/>
              <a:t>x PLD </a:t>
            </a:r>
            <a:r>
              <a:rPr lang="pt-BR" b="0"/>
              <a:t>(R$/MWh)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'PLD Horário (24h)'!$I$7:$I$30</c:f>
              <c:numCache>
                <c:formatCode>0.000</c:formatCode>
                <c:ptCount val="2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-2</c:v>
                </c:pt>
                <c:pt idx="9">
                  <c:v>-5</c:v>
                </c:pt>
                <c:pt idx="10">
                  <c:v>-5</c:v>
                </c:pt>
                <c:pt idx="11">
                  <c:v>-6</c:v>
                </c:pt>
                <c:pt idx="12">
                  <c:v>-11</c:v>
                </c:pt>
                <c:pt idx="13">
                  <c:v>-14</c:v>
                </c:pt>
                <c:pt idx="14">
                  <c:v>-13</c:v>
                </c:pt>
                <c:pt idx="15">
                  <c:v>-11</c:v>
                </c:pt>
                <c:pt idx="16">
                  <c:v>-9</c:v>
                </c:pt>
                <c:pt idx="17">
                  <c:v>-8</c:v>
                </c:pt>
                <c:pt idx="18">
                  <c:v>-2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4360"/>
        <c:axId val="36723576"/>
      </c:lineChart>
      <c:lineChart>
        <c:grouping val="standard"/>
        <c:varyColors val="0"/>
        <c:ser>
          <c:idx val="1"/>
          <c:order val="1"/>
          <c:tx>
            <c:v>PLD Horário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'PLD Horário (24h)'!$G$7:$G$30</c:f>
              <c:numCache>
                <c:formatCode>_("R$"* #,##0.00_);_("R$"* \(#,##0.00\);_("R$"* "-"??_);_(@_)</c:formatCode>
                <c:ptCount val="24"/>
                <c:pt idx="0">
                  <c:v>512.79999999999995</c:v>
                </c:pt>
                <c:pt idx="1">
                  <c:v>430.94</c:v>
                </c:pt>
                <c:pt idx="2">
                  <c:v>429.46</c:v>
                </c:pt>
                <c:pt idx="3">
                  <c:v>424.49</c:v>
                </c:pt>
                <c:pt idx="4">
                  <c:v>423.6</c:v>
                </c:pt>
                <c:pt idx="5">
                  <c:v>421.54</c:v>
                </c:pt>
                <c:pt idx="6">
                  <c:v>437.73</c:v>
                </c:pt>
                <c:pt idx="7">
                  <c:v>447.56</c:v>
                </c:pt>
                <c:pt idx="8">
                  <c:v>481.94</c:v>
                </c:pt>
                <c:pt idx="9">
                  <c:v>573.80999999999995</c:v>
                </c:pt>
                <c:pt idx="10">
                  <c:v>595.91999999999996</c:v>
                </c:pt>
                <c:pt idx="11">
                  <c:v>566.29</c:v>
                </c:pt>
                <c:pt idx="12">
                  <c:v>588.17999999999995</c:v>
                </c:pt>
                <c:pt idx="13">
                  <c:v>602.22</c:v>
                </c:pt>
                <c:pt idx="14">
                  <c:v>672.72</c:v>
                </c:pt>
                <c:pt idx="15">
                  <c:v>803.64</c:v>
                </c:pt>
                <c:pt idx="16">
                  <c:v>933.67</c:v>
                </c:pt>
                <c:pt idx="17">
                  <c:v>607.37</c:v>
                </c:pt>
                <c:pt idx="18">
                  <c:v>622.6</c:v>
                </c:pt>
                <c:pt idx="19">
                  <c:v>639.51</c:v>
                </c:pt>
                <c:pt idx="20">
                  <c:v>603.22</c:v>
                </c:pt>
                <c:pt idx="21">
                  <c:v>601.04</c:v>
                </c:pt>
                <c:pt idx="22">
                  <c:v>545.73</c:v>
                </c:pt>
                <c:pt idx="23">
                  <c:v>468.09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5144"/>
        <c:axId val="36723184"/>
      </c:lineChart>
      <c:catAx>
        <c:axId val="367243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23576"/>
        <c:crosses val="autoZero"/>
        <c:auto val="1"/>
        <c:lblAlgn val="ctr"/>
        <c:lblOffset val="100"/>
        <c:noMultiLvlLbl val="0"/>
      </c:catAx>
      <c:valAx>
        <c:axId val="3672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24360"/>
        <c:crosses val="autoZero"/>
        <c:crossBetween val="between"/>
      </c:valAx>
      <c:valAx>
        <c:axId val="36723184"/>
        <c:scaling>
          <c:orientation val="minMax"/>
        </c:scaling>
        <c:delete val="0"/>
        <c:axPos val="r"/>
        <c:numFmt formatCode="_(&quot;R$&quot;* #,##0.00_);_(&quot;R$&quot;* \(#,##0.00\);_(&quot;R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25144"/>
        <c:crosses val="max"/>
        <c:crossBetween val="between"/>
      </c:valAx>
      <c:catAx>
        <c:axId val="36725144"/>
        <c:scaling>
          <c:orientation val="minMax"/>
        </c:scaling>
        <c:delete val="1"/>
        <c:axPos val="b"/>
        <c:majorTickMark val="out"/>
        <c:minorTickMark val="none"/>
        <c:tickLblPos val="nextTo"/>
        <c:crossAx val="3672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Medição (MWh)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'PLD Horário (24h)'!$C$7:$C$30</c:f>
              <c:numCache>
                <c:formatCode>0.000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21</c:v>
                </c:pt>
                <c:pt idx="13">
                  <c:v>24</c:v>
                </c:pt>
                <c:pt idx="14">
                  <c:v>23</c:v>
                </c:pt>
                <c:pt idx="15">
                  <c:v>21</c:v>
                </c:pt>
                <c:pt idx="16">
                  <c:v>19</c:v>
                </c:pt>
                <c:pt idx="17">
                  <c:v>18</c:v>
                </c:pt>
                <c:pt idx="18">
                  <c:v>12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</c:ser>
        <c:ser>
          <c:idx val="1"/>
          <c:order val="1"/>
          <c:tx>
            <c:v>CCEAL (MWh)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'PLD Horário (24h)'!$E$7:$E$30</c:f>
              <c:numCache>
                <c:formatCode>0.000</c:formatCode>
                <c:ptCount val="2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6723968"/>
        <c:axId val="600455872"/>
      </c:barChart>
      <c:catAx>
        <c:axId val="36723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0455872"/>
        <c:crosses val="autoZero"/>
        <c:auto val="1"/>
        <c:lblAlgn val="ctr"/>
        <c:lblOffset val="100"/>
        <c:noMultiLvlLbl val="0"/>
      </c:catAx>
      <c:valAx>
        <c:axId val="6004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2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130969</xdr:colOff>
      <xdr:row>2</xdr:row>
      <xdr:rowOff>0</xdr:rowOff>
    </xdr:from>
    <xdr:to>
      <xdr:col>22</xdr:col>
      <xdr:colOff>582937</xdr:colOff>
      <xdr:row>18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-1</xdr:colOff>
      <xdr:row>0</xdr:row>
      <xdr:rowOff>47626</xdr:rowOff>
    </xdr:from>
    <xdr:to>
      <xdr:col>2</xdr:col>
      <xdr:colOff>1143000</xdr:colOff>
      <xdr:row>0</xdr:row>
      <xdr:rowOff>396423</xdr:rowOff>
    </xdr:to>
    <xdr:pic>
      <xdr:nvPicPr>
        <xdr:cNvPr id="7" name="Picture 95" descr="logo ccee variante horizontal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47626"/>
          <a:ext cx="2119313" cy="348797"/>
        </a:xfrm>
        <a:prstGeom prst="rect">
          <a:avLst/>
        </a:prstGeom>
      </xdr:spPr>
    </xdr:pic>
    <xdr:clientData/>
  </xdr:twoCellAnchor>
  <xdr:twoCellAnchor>
    <xdr:from>
      <xdr:col>11</xdr:col>
      <xdr:colOff>130969</xdr:colOff>
      <xdr:row>18</xdr:row>
      <xdr:rowOff>95249</xdr:rowOff>
    </xdr:from>
    <xdr:to>
      <xdr:col>22</xdr:col>
      <xdr:colOff>582937</xdr:colOff>
      <xdr:row>33</xdr:row>
      <xdr:rowOff>161867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152400</xdr:rowOff>
    </xdr:from>
    <xdr:to>
      <xdr:col>13</xdr:col>
      <xdr:colOff>209602</xdr:colOff>
      <xdr:row>24</xdr:row>
      <xdr:rowOff>109505</xdr:rowOff>
    </xdr:to>
    <xdr:grpSp>
      <xdr:nvGrpSpPr>
        <xdr:cNvPr id="2" name="Grupo 1"/>
        <xdr:cNvGrpSpPr/>
      </xdr:nvGrpSpPr>
      <xdr:grpSpPr>
        <a:xfrm>
          <a:off x="704850" y="914400"/>
          <a:ext cx="7429552" cy="3767105"/>
          <a:chOff x="819150" y="878037"/>
          <a:chExt cx="7429552" cy="3767105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29870" y="895350"/>
            <a:ext cx="3008112" cy="3749792"/>
          </a:xfrm>
          <a:prstGeom prst="rect">
            <a:avLst/>
          </a:prstGeom>
        </xdr:spPr>
      </xdr:pic>
      <xdr:sp macro="" textlink="">
        <xdr:nvSpPr>
          <xdr:cNvPr id="4" name="Retângulo 3"/>
          <xdr:cNvSpPr/>
        </xdr:nvSpPr>
        <xdr:spPr>
          <a:xfrm>
            <a:off x="819150" y="878037"/>
            <a:ext cx="7429552" cy="3598934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>
                <a:solidFill>
                  <a:prstClr val="black"/>
                </a:solidFill>
              </a:rPr>
              <a:t>"O presente material foi elaborado pela Câmara de Comercialização de Energia Elétrica - CCEE e possui, única e exclusivamente,</a:t>
            </a:r>
            <a:r>
              <a:rPr lang="pt-BR" sz="1400" b="1">
                <a:solidFill>
                  <a:prstClr val="black"/>
                </a:solidFill>
              </a:rPr>
              <a:t> finalidade didática como forma de apoio nos cursos e treinamentos ministrados por esta Câmara. A CCEE não se responsabiliza, em qualquer hipótese e sob qualquer condição, por eventuais estudos, projeções, negociações e/ou qualquer outro tipo de utilização, seja para fins comerciais ou não, com fundamento nos dados constantes do presente material.</a:t>
            </a:r>
          </a:p>
          <a:p>
            <a:pPr algn="ctr"/>
            <a:r>
              <a:rPr lang="pt-BR" sz="1400">
                <a:solidFill>
                  <a:prstClr val="black"/>
                </a:solidFill>
              </a:rPr>
              <a:t> </a:t>
            </a:r>
          </a:p>
          <a:p>
            <a:pPr algn="ctr"/>
            <a:r>
              <a:rPr lang="pt-BR" sz="1400">
                <a:solidFill>
                  <a:prstClr val="black"/>
                </a:solidFill>
              </a:rPr>
              <a:t>Da mesma forma, eventuais diplomas legais e/ou regulatórios disponibilizados e/ou citados no decorrer dos cursos e treinamentos ministrados pela CCEE são utilizados com finalidade única de auxiliar e fundamentar o entendimento do material didático, não representando, em hipótese alguma, visão ou interpretação institucional da CCEE em relação às normas regulatórias que regem o setor.</a:t>
            </a:r>
          </a:p>
          <a:p>
            <a:pPr algn="ctr"/>
            <a:r>
              <a:rPr lang="pt-BR" sz="1400">
                <a:solidFill>
                  <a:prstClr val="black"/>
                </a:solidFill>
              </a:rPr>
              <a:t> </a:t>
            </a:r>
          </a:p>
          <a:p>
            <a:pPr algn="ctr"/>
            <a:r>
              <a:rPr lang="pt-BR" sz="1400">
                <a:solidFill>
                  <a:prstClr val="black"/>
                </a:solidFill>
              </a:rPr>
              <a:t>A CCEE não se responsabiliza, ainda, em qualquer hipótese, quanto à atualização do teor e/ou vigência dos diplomas legais/regulatórios utilizados no decorrer dos cursos ministrados. Informações em relação ao teor e vigência de tais normas deverão ser verificadas junto à imprensa oficial."</a:t>
            </a:r>
          </a:p>
        </xdr:txBody>
      </xdr:sp>
    </xdr:grpSp>
    <xdr:clientData/>
  </xdr:twoCellAnchor>
  <xdr:twoCellAnchor editAs="oneCell">
    <xdr:from>
      <xdr:col>5</xdr:col>
      <xdr:colOff>228600</xdr:colOff>
      <xdr:row>1</xdr:row>
      <xdr:rowOff>95250</xdr:rowOff>
    </xdr:from>
    <xdr:to>
      <xdr:col>9</xdr:col>
      <xdr:colOff>285980</xdr:colOff>
      <xdr:row>3</xdr:row>
      <xdr:rowOff>119062</xdr:rowOff>
    </xdr:to>
    <xdr:pic>
      <xdr:nvPicPr>
        <xdr:cNvPr id="5" name="Picture 95" descr="logo ccee variante horizontal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285750"/>
          <a:ext cx="2495780" cy="404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64294</xdr:colOff>
      <xdr:row>0</xdr:row>
      <xdr:rowOff>73819</xdr:rowOff>
    </xdr:from>
    <xdr:to>
      <xdr:col>0</xdr:col>
      <xdr:colOff>64294</xdr:colOff>
      <xdr:row>1</xdr:row>
      <xdr:rowOff>33663</xdr:rowOff>
    </xdr:to>
    <xdr:pic>
      <xdr:nvPicPr>
        <xdr:cNvPr id="2" name="Picture 95" descr="logo ccee variante horizont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4" y="73819"/>
          <a:ext cx="1881187" cy="30512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95249</xdr:rowOff>
    </xdr:from>
    <xdr:to>
      <xdr:col>2</xdr:col>
      <xdr:colOff>626499</xdr:colOff>
      <xdr:row>0</xdr:row>
      <xdr:rowOff>500061</xdr:rowOff>
    </xdr:to>
    <xdr:pic>
      <xdr:nvPicPr>
        <xdr:cNvPr id="3" name="Picture 95" descr="logo ccee variante horizontal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49"/>
          <a:ext cx="2495780" cy="404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AM34"/>
  <sheetViews>
    <sheetView showGridLines="0" tabSelected="1" zoomScale="80" zoomScaleNormal="80" workbookViewId="0">
      <pane ySplit="1" topLeftCell="A2" activePane="bottomLeft" state="frozen"/>
      <selection pane="bottomLeft" activeCell="E7" sqref="E7"/>
    </sheetView>
  </sheetViews>
  <sheetFormatPr defaultRowHeight="12.75" x14ac:dyDescent="0.2"/>
  <cols>
    <col min="1" max="1" width="1" style="2" customWidth="1"/>
    <col min="2" max="2" width="14.5703125" style="2" customWidth="1"/>
    <col min="3" max="3" width="18.7109375" style="2" customWidth="1"/>
    <col min="4" max="4" width="1" style="2" customWidth="1"/>
    <col min="5" max="5" width="18.7109375" style="2" customWidth="1"/>
    <col min="6" max="6" width="1.140625" style="2" customWidth="1"/>
    <col min="7" max="7" width="18.7109375" style="2" customWidth="1"/>
    <col min="8" max="8" width="1" style="2" customWidth="1"/>
    <col min="9" max="9" width="18.7109375" style="2" customWidth="1"/>
    <col min="10" max="10" width="0.85546875" style="2" customWidth="1"/>
    <col min="11" max="11" width="21.5703125" style="2" customWidth="1"/>
    <col min="12" max="12" width="2.7109375" style="2" customWidth="1"/>
    <col min="13" max="13" width="7.140625" style="2" customWidth="1"/>
    <col min="14" max="14" width="11.28515625" style="2" bestFit="1" customWidth="1"/>
    <col min="15" max="15" width="10.140625" style="2" bestFit="1" customWidth="1"/>
    <col min="16" max="16" width="20.7109375" style="2" bestFit="1" customWidth="1"/>
    <col min="17" max="16384" width="9.140625" style="2"/>
  </cols>
  <sheetData>
    <row r="1" spans="2:39" s="30" customFormat="1" ht="34.5" customHeight="1" x14ac:dyDescent="0.2">
      <c r="D1" s="31"/>
      <c r="E1" s="46" t="s">
        <v>26</v>
      </c>
      <c r="F1" s="32"/>
      <c r="G1" s="31"/>
      <c r="H1" s="31"/>
      <c r="I1" s="31"/>
      <c r="J1" s="31"/>
      <c r="K1" s="31"/>
      <c r="L1" s="31"/>
      <c r="M1" s="33"/>
      <c r="N1" s="33"/>
    </row>
    <row r="2" spans="2:39" s="3" customFormat="1" ht="13.5" customHeight="1" thickBot="1" x14ac:dyDescent="0.25">
      <c r="D2" s="6"/>
      <c r="E2" s="6"/>
      <c r="F2" s="6"/>
    </row>
    <row r="3" spans="2:39" ht="19.5" customHeight="1" x14ac:dyDescent="0.2">
      <c r="B3" s="70" t="s">
        <v>6</v>
      </c>
      <c r="C3" s="71"/>
      <c r="D3" s="12"/>
      <c r="E3" s="34" t="s">
        <v>9</v>
      </c>
      <c r="G3" s="66" t="s">
        <v>22</v>
      </c>
      <c r="I3" s="64" t="s">
        <v>24</v>
      </c>
      <c r="J3" s="13"/>
      <c r="K3" s="64" t="s">
        <v>23</v>
      </c>
      <c r="L3" s="13"/>
      <c r="U3" s="4"/>
      <c r="V3" s="4"/>
      <c r="W3" s="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2:39" ht="18.75" customHeight="1" x14ac:dyDescent="0.2">
      <c r="B4" s="38" t="s">
        <v>8</v>
      </c>
      <c r="C4" s="39" t="s">
        <v>5</v>
      </c>
      <c r="E4" s="35" t="str">
        <f>IF(C4="consumo","Compra","Venda")</f>
        <v>Compra</v>
      </c>
      <c r="G4" s="67"/>
      <c r="I4" s="65"/>
      <c r="J4" s="13"/>
      <c r="K4" s="65"/>
      <c r="L4" s="1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2:39" ht="18" customHeight="1" thickBot="1" x14ac:dyDescent="0.25">
      <c r="B5" s="40"/>
      <c r="C5" s="44" t="str">
        <f>IF(C4="consumo","(Requisito)","(Recurso)")</f>
        <v>(Requisito)</v>
      </c>
      <c r="D5" s="12"/>
      <c r="E5" s="45" t="str">
        <f>IF(C4="consumo","(Recurso)","(Requisito)")</f>
        <v>(Recurso)</v>
      </c>
      <c r="F5" s="12"/>
      <c r="G5" s="68"/>
      <c r="I5" s="36" t="s">
        <v>7</v>
      </c>
      <c r="J5" s="13"/>
      <c r="K5" s="37" t="s">
        <v>21</v>
      </c>
      <c r="L5" s="1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21" customHeight="1" x14ac:dyDescent="0.2">
      <c r="B6" s="62" t="s">
        <v>2</v>
      </c>
      <c r="C6" s="60" t="str">
        <f>IF(C4="consumo","Consumo (MWh)","Geração (MWh)")</f>
        <v>Consumo (MWh)</v>
      </c>
      <c r="D6" s="14"/>
      <c r="E6" s="60" t="s">
        <v>17</v>
      </c>
      <c r="F6" s="14"/>
      <c r="G6" s="59" t="s">
        <v>25</v>
      </c>
      <c r="I6" s="61" t="s">
        <v>0</v>
      </c>
      <c r="J6" s="13"/>
      <c r="K6" s="61" t="s">
        <v>3</v>
      </c>
      <c r="L6" s="13"/>
      <c r="U6" s="4"/>
      <c r="V6" s="4"/>
      <c r="W6" s="4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2:39" ht="12.75" customHeight="1" x14ac:dyDescent="0.2">
      <c r="B7" s="52">
        <v>1</v>
      </c>
      <c r="C7" s="50">
        <v>2</v>
      </c>
      <c r="D7" s="47"/>
      <c r="E7" s="50">
        <v>10</v>
      </c>
      <c r="F7" s="47"/>
      <c r="G7" s="51">
        <v>512.79999999999995</v>
      </c>
      <c r="H7" s="47"/>
      <c r="I7" s="41">
        <f t="shared" ref="I7:I30" si="0">IF($C$4="consumo",E7-C7,C7-E7)</f>
        <v>8</v>
      </c>
      <c r="J7" s="42"/>
      <c r="K7" s="43">
        <f t="shared" ref="K7:K30" si="1">G7*I7</f>
        <v>4102.3999999999996</v>
      </c>
      <c r="L7" s="13"/>
      <c r="U7" s="4"/>
      <c r="V7" s="4"/>
      <c r="W7" s="4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39" x14ac:dyDescent="0.2">
      <c r="B8" s="53">
        <v>2</v>
      </c>
      <c r="C8" s="50">
        <v>2</v>
      </c>
      <c r="D8" s="47"/>
      <c r="E8" s="50">
        <v>10</v>
      </c>
      <c r="F8" s="47"/>
      <c r="G8" s="51">
        <v>430.94</v>
      </c>
      <c r="H8" s="47"/>
      <c r="I8" s="41">
        <f t="shared" si="0"/>
        <v>8</v>
      </c>
      <c r="J8" s="42"/>
      <c r="K8" s="43">
        <f t="shared" si="1"/>
        <v>3447.52</v>
      </c>
      <c r="L8" s="13"/>
      <c r="U8" s="4"/>
      <c r="V8" s="4"/>
      <c r="W8" s="4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x14ac:dyDescent="0.2">
      <c r="B9" s="53">
        <v>3</v>
      </c>
      <c r="C9" s="50">
        <v>2</v>
      </c>
      <c r="D9" s="47"/>
      <c r="E9" s="50">
        <v>10</v>
      </c>
      <c r="F9" s="47"/>
      <c r="G9" s="51">
        <v>429.46</v>
      </c>
      <c r="H9" s="47"/>
      <c r="I9" s="41">
        <f t="shared" si="0"/>
        <v>8</v>
      </c>
      <c r="J9" s="42"/>
      <c r="K9" s="43">
        <f t="shared" si="1"/>
        <v>3435.68</v>
      </c>
      <c r="L9" s="1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5" customHeight="1" thickBot="1" x14ac:dyDescent="0.25">
      <c r="B10" s="53">
        <v>4</v>
      </c>
      <c r="C10" s="50">
        <v>2</v>
      </c>
      <c r="D10" s="47"/>
      <c r="E10" s="50">
        <v>10</v>
      </c>
      <c r="F10" s="47"/>
      <c r="G10" s="51">
        <v>424.49</v>
      </c>
      <c r="H10" s="47"/>
      <c r="I10" s="41">
        <f t="shared" si="0"/>
        <v>8</v>
      </c>
      <c r="J10" s="42"/>
      <c r="K10" s="43">
        <f t="shared" si="1"/>
        <v>3395.92</v>
      </c>
      <c r="L10" s="1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3.5" thickBot="1" x14ac:dyDescent="0.25">
      <c r="B11" s="53">
        <v>5</v>
      </c>
      <c r="C11" s="50">
        <v>2</v>
      </c>
      <c r="D11" s="47"/>
      <c r="E11" s="50">
        <v>10</v>
      </c>
      <c r="F11" s="47"/>
      <c r="G11" s="51">
        <v>423.6</v>
      </c>
      <c r="H11" s="47"/>
      <c r="I11" s="41">
        <f t="shared" si="0"/>
        <v>8</v>
      </c>
      <c r="J11" s="42"/>
      <c r="K11" s="43">
        <f t="shared" si="1"/>
        <v>3388.8</v>
      </c>
      <c r="L11" s="13"/>
      <c r="O11" s="29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 x14ac:dyDescent="0.2">
      <c r="B12" s="53">
        <v>6</v>
      </c>
      <c r="C12" s="50">
        <v>6</v>
      </c>
      <c r="D12" s="47"/>
      <c r="E12" s="50">
        <v>10</v>
      </c>
      <c r="F12" s="47"/>
      <c r="G12" s="51">
        <v>421.54</v>
      </c>
      <c r="H12" s="47"/>
      <c r="I12" s="41">
        <f t="shared" si="0"/>
        <v>4</v>
      </c>
      <c r="J12" s="42"/>
      <c r="K12" s="43">
        <f t="shared" si="1"/>
        <v>1686.16</v>
      </c>
      <c r="L12" s="13"/>
      <c r="U12" s="4"/>
      <c r="V12" s="4"/>
      <c r="W12" s="4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2:39" ht="12.75" customHeight="1" x14ac:dyDescent="0.2">
      <c r="B13" s="53">
        <v>7</v>
      </c>
      <c r="C13" s="50">
        <v>8</v>
      </c>
      <c r="D13" s="47"/>
      <c r="E13" s="50">
        <v>10</v>
      </c>
      <c r="F13" s="47"/>
      <c r="G13" s="51">
        <v>437.73</v>
      </c>
      <c r="H13" s="47"/>
      <c r="I13" s="41">
        <f t="shared" si="0"/>
        <v>2</v>
      </c>
      <c r="J13" s="42"/>
      <c r="K13" s="43">
        <f t="shared" si="1"/>
        <v>875.46</v>
      </c>
      <c r="L13" s="13"/>
      <c r="U13" s="4"/>
      <c r="V13" s="4"/>
      <c r="W13" s="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x14ac:dyDescent="0.2">
      <c r="B14" s="53">
        <v>8</v>
      </c>
      <c r="C14" s="50">
        <v>9</v>
      </c>
      <c r="D14" s="47"/>
      <c r="E14" s="50">
        <v>10</v>
      </c>
      <c r="F14" s="47"/>
      <c r="G14" s="51">
        <v>447.56</v>
      </c>
      <c r="H14" s="47"/>
      <c r="I14" s="41">
        <f t="shared" si="0"/>
        <v>1</v>
      </c>
      <c r="J14" s="42"/>
      <c r="K14" s="43">
        <f t="shared" si="1"/>
        <v>447.56</v>
      </c>
      <c r="L14" s="1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x14ac:dyDescent="0.2">
      <c r="B15" s="53">
        <v>9</v>
      </c>
      <c r="C15" s="50">
        <v>12</v>
      </c>
      <c r="D15" s="47"/>
      <c r="E15" s="50">
        <v>10</v>
      </c>
      <c r="F15" s="47"/>
      <c r="G15" s="51">
        <v>481.94</v>
      </c>
      <c r="H15" s="47"/>
      <c r="I15" s="41">
        <f t="shared" si="0"/>
        <v>-2</v>
      </c>
      <c r="J15" s="42"/>
      <c r="K15" s="43">
        <f t="shared" si="1"/>
        <v>-963.88</v>
      </c>
      <c r="L15" s="1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2:39" ht="15" customHeight="1" x14ac:dyDescent="0.2">
      <c r="B16" s="53">
        <v>10</v>
      </c>
      <c r="C16" s="50">
        <v>15</v>
      </c>
      <c r="D16" s="47"/>
      <c r="E16" s="50">
        <v>10</v>
      </c>
      <c r="F16" s="47"/>
      <c r="G16" s="51">
        <v>573.80999999999995</v>
      </c>
      <c r="H16" s="47"/>
      <c r="I16" s="41">
        <f t="shared" si="0"/>
        <v>-5</v>
      </c>
      <c r="J16" s="42"/>
      <c r="K16" s="43">
        <f t="shared" si="1"/>
        <v>-2869.0499999999997</v>
      </c>
      <c r="L16" s="13"/>
      <c r="U16" s="4"/>
      <c r="V16" s="5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12.75" customHeight="1" x14ac:dyDescent="0.2">
      <c r="B17" s="53">
        <v>11</v>
      </c>
      <c r="C17" s="50">
        <v>15</v>
      </c>
      <c r="D17" s="47"/>
      <c r="E17" s="50">
        <v>10</v>
      </c>
      <c r="F17" s="47"/>
      <c r="G17" s="51">
        <v>595.91999999999996</v>
      </c>
      <c r="H17" s="47"/>
      <c r="I17" s="41">
        <f t="shared" si="0"/>
        <v>-5</v>
      </c>
      <c r="J17" s="42"/>
      <c r="K17" s="43">
        <f t="shared" si="1"/>
        <v>-2979.6</v>
      </c>
      <c r="L17" s="13"/>
      <c r="U17" s="7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2:39" ht="12.75" customHeight="1" x14ac:dyDescent="0.2">
      <c r="B18" s="53">
        <v>12</v>
      </c>
      <c r="C18" s="50">
        <v>16</v>
      </c>
      <c r="D18" s="47"/>
      <c r="E18" s="50">
        <v>10</v>
      </c>
      <c r="F18" s="47"/>
      <c r="G18" s="51">
        <v>566.29</v>
      </c>
      <c r="H18" s="47"/>
      <c r="I18" s="41">
        <f t="shared" si="0"/>
        <v>-6</v>
      </c>
      <c r="J18" s="42"/>
      <c r="K18" s="43">
        <f t="shared" si="1"/>
        <v>-3397.74</v>
      </c>
      <c r="L18" s="13"/>
      <c r="U18" s="7"/>
      <c r="V18" s="4"/>
      <c r="W18" s="4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ht="15" customHeight="1" x14ac:dyDescent="0.2">
      <c r="B19" s="53">
        <v>13</v>
      </c>
      <c r="C19" s="50">
        <v>21</v>
      </c>
      <c r="D19" s="47"/>
      <c r="E19" s="50">
        <v>10</v>
      </c>
      <c r="F19" s="47"/>
      <c r="G19" s="51">
        <v>588.17999999999995</v>
      </c>
      <c r="H19" s="47"/>
      <c r="I19" s="41">
        <f t="shared" si="0"/>
        <v>-11</v>
      </c>
      <c r="J19" s="42"/>
      <c r="K19" s="43">
        <f t="shared" si="1"/>
        <v>-6469.98</v>
      </c>
      <c r="L19" s="13"/>
      <c r="U19" s="8"/>
      <c r="V19" s="72"/>
      <c r="W19" s="7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39" ht="12.75" customHeight="1" x14ac:dyDescent="0.2">
      <c r="B20" s="53">
        <v>14</v>
      </c>
      <c r="C20" s="50">
        <v>24</v>
      </c>
      <c r="D20" s="47"/>
      <c r="E20" s="50">
        <v>10</v>
      </c>
      <c r="F20" s="47"/>
      <c r="G20" s="51">
        <v>602.22</v>
      </c>
      <c r="H20" s="47"/>
      <c r="I20" s="41">
        <f t="shared" si="0"/>
        <v>-14</v>
      </c>
      <c r="J20" s="42"/>
      <c r="K20" s="43">
        <f t="shared" si="1"/>
        <v>-8431.08</v>
      </c>
      <c r="L20" s="13"/>
      <c r="U20" s="4"/>
      <c r="V20" s="69"/>
      <c r="W20" s="69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 x14ac:dyDescent="0.2">
      <c r="B21" s="53">
        <v>15</v>
      </c>
      <c r="C21" s="50">
        <v>23</v>
      </c>
      <c r="D21" s="47"/>
      <c r="E21" s="50">
        <v>10</v>
      </c>
      <c r="F21" s="47"/>
      <c r="G21" s="51">
        <v>672.72</v>
      </c>
      <c r="H21" s="47"/>
      <c r="I21" s="41">
        <f t="shared" si="0"/>
        <v>-13</v>
      </c>
      <c r="J21" s="42"/>
      <c r="K21" s="43">
        <f t="shared" si="1"/>
        <v>-8745.36</v>
      </c>
      <c r="L21" s="13"/>
    </row>
    <row r="22" spans="2:39" x14ac:dyDescent="0.2">
      <c r="B22" s="53">
        <v>16</v>
      </c>
      <c r="C22" s="50">
        <v>21</v>
      </c>
      <c r="D22" s="47"/>
      <c r="E22" s="50">
        <v>10</v>
      </c>
      <c r="F22" s="47"/>
      <c r="G22" s="51">
        <v>803.64</v>
      </c>
      <c r="H22" s="47"/>
      <c r="I22" s="41">
        <f t="shared" si="0"/>
        <v>-11</v>
      </c>
      <c r="J22" s="42"/>
      <c r="K22" s="43">
        <f t="shared" si="1"/>
        <v>-8840.0399999999991</v>
      </c>
      <c r="L22" s="13"/>
    </row>
    <row r="23" spans="2:39" x14ac:dyDescent="0.2">
      <c r="B23" s="53">
        <v>17</v>
      </c>
      <c r="C23" s="50">
        <v>19</v>
      </c>
      <c r="D23" s="47"/>
      <c r="E23" s="50">
        <v>10</v>
      </c>
      <c r="F23" s="47"/>
      <c r="G23" s="51">
        <v>933.67</v>
      </c>
      <c r="H23" s="47"/>
      <c r="I23" s="41">
        <f t="shared" si="0"/>
        <v>-9</v>
      </c>
      <c r="J23" s="42"/>
      <c r="K23" s="43">
        <f t="shared" si="1"/>
        <v>-8403.0299999999988</v>
      </c>
      <c r="L23" s="13"/>
    </row>
    <row r="24" spans="2:39" x14ac:dyDescent="0.2">
      <c r="B24" s="53">
        <v>18</v>
      </c>
      <c r="C24" s="50">
        <v>18</v>
      </c>
      <c r="D24" s="47"/>
      <c r="E24" s="50">
        <v>10</v>
      </c>
      <c r="F24" s="47"/>
      <c r="G24" s="51">
        <v>607.37</v>
      </c>
      <c r="H24" s="47"/>
      <c r="I24" s="41">
        <f t="shared" si="0"/>
        <v>-8</v>
      </c>
      <c r="J24" s="42"/>
      <c r="K24" s="43">
        <f t="shared" si="1"/>
        <v>-4858.96</v>
      </c>
      <c r="L24" s="13"/>
    </row>
    <row r="25" spans="2:39" x14ac:dyDescent="0.2">
      <c r="B25" s="53">
        <v>19</v>
      </c>
      <c r="C25" s="50">
        <v>12</v>
      </c>
      <c r="D25" s="47"/>
      <c r="E25" s="50">
        <v>10</v>
      </c>
      <c r="F25" s="47"/>
      <c r="G25" s="51">
        <v>622.6</v>
      </c>
      <c r="H25" s="47"/>
      <c r="I25" s="41">
        <f t="shared" si="0"/>
        <v>-2</v>
      </c>
      <c r="J25" s="42"/>
      <c r="K25" s="43">
        <f t="shared" si="1"/>
        <v>-1245.2</v>
      </c>
      <c r="L25" s="13"/>
    </row>
    <row r="26" spans="2:39" x14ac:dyDescent="0.2">
      <c r="B26" s="53">
        <v>20</v>
      </c>
      <c r="C26" s="50">
        <v>3</v>
      </c>
      <c r="D26" s="47"/>
      <c r="E26" s="50">
        <v>10</v>
      </c>
      <c r="F26" s="47"/>
      <c r="G26" s="51">
        <v>639.51</v>
      </c>
      <c r="H26" s="47"/>
      <c r="I26" s="41">
        <f t="shared" si="0"/>
        <v>7</v>
      </c>
      <c r="J26" s="42"/>
      <c r="K26" s="43">
        <f t="shared" si="1"/>
        <v>4476.57</v>
      </c>
      <c r="L26" s="13"/>
    </row>
    <row r="27" spans="2:39" x14ac:dyDescent="0.2">
      <c r="B27" s="53">
        <v>21</v>
      </c>
      <c r="C27" s="50">
        <v>2</v>
      </c>
      <c r="D27" s="47"/>
      <c r="E27" s="50">
        <v>10</v>
      </c>
      <c r="F27" s="47"/>
      <c r="G27" s="51">
        <v>603.22</v>
      </c>
      <c r="H27" s="47"/>
      <c r="I27" s="41">
        <f t="shared" si="0"/>
        <v>8</v>
      </c>
      <c r="J27" s="42"/>
      <c r="K27" s="43">
        <f t="shared" si="1"/>
        <v>4825.76</v>
      </c>
      <c r="L27" s="13"/>
    </row>
    <row r="28" spans="2:39" x14ac:dyDescent="0.2">
      <c r="B28" s="53">
        <v>22</v>
      </c>
      <c r="C28" s="50">
        <v>2</v>
      </c>
      <c r="D28" s="47"/>
      <c r="E28" s="50">
        <v>10</v>
      </c>
      <c r="F28" s="47"/>
      <c r="G28" s="51">
        <v>601.04</v>
      </c>
      <c r="H28" s="47"/>
      <c r="I28" s="41">
        <f t="shared" si="0"/>
        <v>8</v>
      </c>
      <c r="J28" s="42"/>
      <c r="K28" s="43">
        <f t="shared" si="1"/>
        <v>4808.32</v>
      </c>
      <c r="L28" s="13"/>
    </row>
    <row r="29" spans="2:39" x14ac:dyDescent="0.2">
      <c r="B29" s="53">
        <v>23</v>
      </c>
      <c r="C29" s="50">
        <v>2</v>
      </c>
      <c r="D29" s="47"/>
      <c r="E29" s="50">
        <v>10</v>
      </c>
      <c r="F29" s="47"/>
      <c r="G29" s="51">
        <v>545.73</v>
      </c>
      <c r="H29" s="47"/>
      <c r="I29" s="41">
        <f t="shared" si="0"/>
        <v>8</v>
      </c>
      <c r="J29" s="42"/>
      <c r="K29" s="43">
        <f t="shared" si="1"/>
        <v>4365.84</v>
      </c>
      <c r="L29" s="13"/>
    </row>
    <row r="30" spans="2:39" x14ac:dyDescent="0.2">
      <c r="B30" s="56">
        <v>24</v>
      </c>
      <c r="C30" s="50">
        <v>2</v>
      </c>
      <c r="D30" s="47"/>
      <c r="E30" s="50">
        <v>10</v>
      </c>
      <c r="F30" s="47"/>
      <c r="G30" s="51">
        <v>468.09</v>
      </c>
      <c r="H30" s="47"/>
      <c r="I30" s="54">
        <f t="shared" si="0"/>
        <v>8</v>
      </c>
      <c r="J30" s="42"/>
      <c r="K30" s="55">
        <f t="shared" si="1"/>
        <v>3744.72</v>
      </c>
      <c r="L30" s="13"/>
    </row>
    <row r="31" spans="2:39" ht="4.5" customHeight="1" thickBot="1" x14ac:dyDescent="0.25">
      <c r="L31" s="13"/>
    </row>
    <row r="32" spans="2:39" ht="18" customHeight="1" thickBot="1" x14ac:dyDescent="0.25">
      <c r="C32" s="49">
        <f>SUM(C7:C30)</f>
        <v>240</v>
      </c>
      <c r="E32" s="49">
        <f>SUM(E7:E30)</f>
        <v>240</v>
      </c>
      <c r="G32" s="58">
        <f>AVERAGE(G7:G30)</f>
        <v>559.75291666666669</v>
      </c>
      <c r="I32" s="49">
        <f>SUM(I7:I30)</f>
        <v>0</v>
      </c>
      <c r="J32" s="15"/>
      <c r="K32" s="48">
        <f>SUM(K7:K30)</f>
        <v>-14203.209999999997</v>
      </c>
      <c r="L32" s="15"/>
    </row>
    <row r="33" spans="2:9" ht="18" customHeight="1" thickBot="1" x14ac:dyDescent="0.25">
      <c r="G33" s="57" t="s">
        <v>28</v>
      </c>
    </row>
    <row r="34" spans="2:9" x14ac:dyDescent="0.2">
      <c r="B34" s="63" t="s">
        <v>27</v>
      </c>
      <c r="I34" s="15"/>
    </row>
  </sheetData>
  <sheetProtection password="E853" sheet="1" objects="1" scenarios="1" formatCells="0" formatColumns="0" formatRows="0" insertColumns="0" insertRows="0" insertHyperlinks="0" selectLockedCells="1"/>
  <dataConsolidate/>
  <mergeCells count="6">
    <mergeCell ref="I3:I4"/>
    <mergeCell ref="G3:G5"/>
    <mergeCell ref="V20:W20"/>
    <mergeCell ref="B3:C3"/>
    <mergeCell ref="V19:W19"/>
    <mergeCell ref="K3:K4"/>
  </mergeCells>
  <dataValidations count="2">
    <dataValidation operator="lessThanOrEqual" allowBlank="1" showInputMessage="1" showErrorMessage="1" errorTitle="Limite de modução" error="O limite mínimo de modulação deve ser menor ou igual ao limite máximo de modulação!" sqref="E4"/>
    <dataValidation type="decimal" operator="greaterThanOrEqual" allowBlank="1" showInputMessage="1" showErrorMessage="1" sqref="C7:C31 E7:E31 G7:G3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Param!$C$2:$C$3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sqref="A1:XFD1048576"/>
    </sheetView>
  </sheetViews>
  <sheetFormatPr defaultRowHeight="15" x14ac:dyDescent="0.25"/>
  <sheetData/>
  <sheetProtection password="E853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71"/>
  <sheetViews>
    <sheetView zoomScale="80" zoomScaleNormal="80" workbookViewId="0">
      <pane ySplit="1" topLeftCell="A2" activePane="bottomLeft" state="frozen"/>
      <selection pane="bottomLeft" activeCell="A4" sqref="A4"/>
    </sheetView>
  </sheetViews>
  <sheetFormatPr defaultColWidth="0" defaultRowHeight="15" customHeight="1" zeroHeight="1" x14ac:dyDescent="0.25"/>
  <cols>
    <col min="1" max="1" width="16.85546875" bestFit="1" customWidth="1"/>
    <col min="2" max="2" width="13.42578125" customWidth="1"/>
    <col min="3" max="3" width="108.5703125" customWidth="1"/>
    <col min="255" max="255" width="9.140625" customWidth="1"/>
    <col min="256" max="256" width="2.85546875" customWidth="1"/>
    <col min="257" max="257" width="16.85546875" bestFit="1" customWidth="1"/>
    <col min="258" max="258" width="13.42578125" customWidth="1"/>
    <col min="259" max="259" width="108.5703125" customWidth="1"/>
    <col min="513" max="513" width="16.85546875" bestFit="1" customWidth="1"/>
    <col min="514" max="514" width="13.42578125" customWidth="1"/>
    <col min="515" max="515" width="108.5703125" customWidth="1"/>
    <col min="769" max="769" width="16.85546875" bestFit="1" customWidth="1"/>
    <col min="770" max="770" width="13.42578125" customWidth="1"/>
    <col min="771" max="771" width="108.5703125" customWidth="1"/>
    <col min="1025" max="1025" width="16.85546875" bestFit="1" customWidth="1"/>
    <col min="1026" max="1026" width="13.42578125" customWidth="1"/>
    <col min="1027" max="1027" width="108.5703125" customWidth="1"/>
    <col min="1281" max="1281" width="16.85546875" bestFit="1" customWidth="1"/>
    <col min="1282" max="1282" width="13.42578125" customWidth="1"/>
    <col min="1283" max="1283" width="108.5703125" customWidth="1"/>
    <col min="1537" max="1537" width="16.85546875" bestFit="1" customWidth="1"/>
    <col min="1538" max="1538" width="13.42578125" customWidth="1"/>
    <col min="1539" max="1539" width="108.5703125" customWidth="1"/>
    <col min="1793" max="1793" width="16.85546875" bestFit="1" customWidth="1"/>
    <col min="1794" max="1794" width="13.42578125" customWidth="1"/>
    <col min="1795" max="1795" width="108.5703125" customWidth="1"/>
    <col min="2049" max="2049" width="16.85546875" bestFit="1" customWidth="1"/>
    <col min="2050" max="2050" width="13.42578125" customWidth="1"/>
    <col min="2051" max="2051" width="108.5703125" customWidth="1"/>
    <col min="2305" max="2305" width="16.85546875" bestFit="1" customWidth="1"/>
    <col min="2306" max="2306" width="13.42578125" customWidth="1"/>
    <col min="2307" max="2307" width="108.5703125" customWidth="1"/>
    <col min="2561" max="2561" width="16.85546875" bestFit="1" customWidth="1"/>
    <col min="2562" max="2562" width="13.42578125" customWidth="1"/>
    <col min="2563" max="2563" width="108.5703125" customWidth="1"/>
    <col min="2817" max="2817" width="16.85546875" bestFit="1" customWidth="1"/>
    <col min="2818" max="2818" width="13.42578125" customWidth="1"/>
    <col min="2819" max="2819" width="108.5703125" customWidth="1"/>
    <col min="3073" max="3073" width="16.85546875" bestFit="1" customWidth="1"/>
    <col min="3074" max="3074" width="13.42578125" customWidth="1"/>
    <col min="3075" max="3075" width="108.5703125" customWidth="1"/>
    <col min="3329" max="3329" width="16.85546875" bestFit="1" customWidth="1"/>
    <col min="3330" max="3330" width="13.42578125" customWidth="1"/>
    <col min="3331" max="3331" width="108.5703125" customWidth="1"/>
    <col min="3585" max="3585" width="16.85546875" bestFit="1" customWidth="1"/>
    <col min="3586" max="3586" width="13.42578125" customWidth="1"/>
    <col min="3587" max="3587" width="108.5703125" customWidth="1"/>
    <col min="3841" max="3841" width="16.85546875" bestFit="1" customWidth="1"/>
    <col min="3842" max="3842" width="13.42578125" customWidth="1"/>
    <col min="3843" max="3843" width="108.5703125" customWidth="1"/>
    <col min="4097" max="4097" width="16.85546875" bestFit="1" customWidth="1"/>
    <col min="4098" max="4098" width="13.42578125" customWidth="1"/>
    <col min="4099" max="4099" width="108.5703125" customWidth="1"/>
    <col min="4353" max="4353" width="16.85546875" bestFit="1" customWidth="1"/>
    <col min="4354" max="4354" width="13.42578125" customWidth="1"/>
    <col min="4355" max="4355" width="108.5703125" customWidth="1"/>
    <col min="4609" max="4609" width="16.85546875" bestFit="1" customWidth="1"/>
    <col min="4610" max="4610" width="13.42578125" customWidth="1"/>
    <col min="4611" max="4611" width="108.5703125" customWidth="1"/>
    <col min="4865" max="4865" width="16.85546875" bestFit="1" customWidth="1"/>
    <col min="4866" max="4866" width="13.42578125" customWidth="1"/>
    <col min="4867" max="4867" width="108.5703125" customWidth="1"/>
    <col min="5121" max="5121" width="16.85546875" bestFit="1" customWidth="1"/>
    <col min="5122" max="5122" width="13.42578125" customWidth="1"/>
    <col min="5123" max="5123" width="108.5703125" customWidth="1"/>
    <col min="5377" max="5377" width="16.85546875" bestFit="1" customWidth="1"/>
    <col min="5378" max="5378" width="13.42578125" customWidth="1"/>
    <col min="5379" max="5379" width="108.5703125" customWidth="1"/>
    <col min="5633" max="5633" width="16.85546875" bestFit="1" customWidth="1"/>
    <col min="5634" max="5634" width="13.42578125" customWidth="1"/>
    <col min="5635" max="5635" width="108.5703125" customWidth="1"/>
    <col min="5889" max="5889" width="16.85546875" bestFit="1" customWidth="1"/>
    <col min="5890" max="5890" width="13.42578125" customWidth="1"/>
    <col min="5891" max="5891" width="108.5703125" customWidth="1"/>
    <col min="6145" max="6145" width="16.85546875" bestFit="1" customWidth="1"/>
    <col min="6146" max="6146" width="13.42578125" customWidth="1"/>
    <col min="6147" max="6147" width="108.5703125" customWidth="1"/>
    <col min="6401" max="6401" width="16.85546875" bestFit="1" customWidth="1"/>
    <col min="6402" max="6402" width="13.42578125" customWidth="1"/>
    <col min="6403" max="6403" width="108.5703125" customWidth="1"/>
    <col min="6657" max="6657" width="16.85546875" bestFit="1" customWidth="1"/>
    <col min="6658" max="6658" width="13.42578125" customWidth="1"/>
    <col min="6659" max="6659" width="108.5703125" customWidth="1"/>
    <col min="6913" max="6913" width="16.85546875" bestFit="1" customWidth="1"/>
    <col min="6914" max="6914" width="13.42578125" customWidth="1"/>
    <col min="6915" max="6915" width="108.5703125" customWidth="1"/>
    <col min="7169" max="7169" width="16.85546875" bestFit="1" customWidth="1"/>
    <col min="7170" max="7170" width="13.42578125" customWidth="1"/>
    <col min="7171" max="7171" width="108.5703125" customWidth="1"/>
    <col min="7425" max="7425" width="16.85546875" bestFit="1" customWidth="1"/>
    <col min="7426" max="7426" width="13.42578125" customWidth="1"/>
    <col min="7427" max="7427" width="108.5703125" customWidth="1"/>
    <col min="7681" max="7681" width="16.85546875" bestFit="1" customWidth="1"/>
    <col min="7682" max="7682" width="13.42578125" customWidth="1"/>
    <col min="7683" max="7683" width="108.5703125" customWidth="1"/>
    <col min="7937" max="7937" width="16.85546875" bestFit="1" customWidth="1"/>
    <col min="7938" max="7938" width="13.42578125" customWidth="1"/>
    <col min="7939" max="7939" width="108.5703125" customWidth="1"/>
    <col min="8193" max="8193" width="16.85546875" bestFit="1" customWidth="1"/>
    <col min="8194" max="8194" width="13.42578125" customWidth="1"/>
    <col min="8195" max="8195" width="108.5703125" customWidth="1"/>
    <col min="8449" max="8449" width="16.85546875" bestFit="1" customWidth="1"/>
    <col min="8450" max="8450" width="13.42578125" customWidth="1"/>
    <col min="8451" max="8451" width="108.5703125" customWidth="1"/>
    <col min="8705" max="8705" width="16.85546875" bestFit="1" customWidth="1"/>
    <col min="8706" max="8706" width="13.42578125" customWidth="1"/>
    <col min="8707" max="8707" width="108.5703125" customWidth="1"/>
    <col min="8961" max="8961" width="16.85546875" bestFit="1" customWidth="1"/>
    <col min="8962" max="8962" width="13.42578125" customWidth="1"/>
    <col min="8963" max="8963" width="108.5703125" customWidth="1"/>
    <col min="9217" max="9217" width="16.85546875" bestFit="1" customWidth="1"/>
    <col min="9218" max="9218" width="13.42578125" customWidth="1"/>
    <col min="9219" max="9219" width="108.5703125" customWidth="1"/>
    <col min="9473" max="9473" width="16.85546875" bestFit="1" customWidth="1"/>
    <col min="9474" max="9474" width="13.42578125" customWidth="1"/>
    <col min="9475" max="9475" width="108.5703125" customWidth="1"/>
    <col min="9729" max="9729" width="16.85546875" bestFit="1" customWidth="1"/>
    <col min="9730" max="9730" width="13.42578125" customWidth="1"/>
    <col min="9731" max="9731" width="108.5703125" customWidth="1"/>
    <col min="9985" max="9985" width="16.85546875" bestFit="1" customWidth="1"/>
    <col min="9986" max="9986" width="13.42578125" customWidth="1"/>
    <col min="9987" max="9987" width="108.5703125" customWidth="1"/>
    <col min="10241" max="10241" width="16.85546875" bestFit="1" customWidth="1"/>
    <col min="10242" max="10242" width="13.42578125" customWidth="1"/>
    <col min="10243" max="10243" width="108.5703125" customWidth="1"/>
    <col min="10497" max="10497" width="16.85546875" bestFit="1" customWidth="1"/>
    <col min="10498" max="10498" width="13.42578125" customWidth="1"/>
    <col min="10499" max="10499" width="108.5703125" customWidth="1"/>
    <col min="10753" max="10753" width="16.85546875" bestFit="1" customWidth="1"/>
    <col min="10754" max="10754" width="13.42578125" customWidth="1"/>
    <col min="10755" max="10755" width="108.5703125" customWidth="1"/>
    <col min="11009" max="11009" width="16.85546875" bestFit="1" customWidth="1"/>
    <col min="11010" max="11010" width="13.42578125" customWidth="1"/>
    <col min="11011" max="11011" width="108.5703125" customWidth="1"/>
    <col min="11265" max="11265" width="16.85546875" bestFit="1" customWidth="1"/>
    <col min="11266" max="11266" width="13.42578125" customWidth="1"/>
    <col min="11267" max="11267" width="108.5703125" customWidth="1"/>
    <col min="11521" max="11521" width="16.85546875" bestFit="1" customWidth="1"/>
    <col min="11522" max="11522" width="13.42578125" customWidth="1"/>
    <col min="11523" max="11523" width="108.5703125" customWidth="1"/>
    <col min="11777" max="11777" width="16.85546875" bestFit="1" customWidth="1"/>
    <col min="11778" max="11778" width="13.42578125" customWidth="1"/>
    <col min="11779" max="11779" width="108.5703125" customWidth="1"/>
    <col min="12033" max="12033" width="16.85546875" bestFit="1" customWidth="1"/>
    <col min="12034" max="12034" width="13.42578125" customWidth="1"/>
    <col min="12035" max="12035" width="108.5703125" customWidth="1"/>
    <col min="12289" max="12289" width="16.85546875" bestFit="1" customWidth="1"/>
    <col min="12290" max="12290" width="13.42578125" customWidth="1"/>
    <col min="12291" max="12291" width="108.5703125" customWidth="1"/>
    <col min="12545" max="12545" width="16.85546875" bestFit="1" customWidth="1"/>
    <col min="12546" max="12546" width="13.42578125" customWidth="1"/>
    <col min="12547" max="12547" width="108.5703125" customWidth="1"/>
    <col min="12801" max="12801" width="16.85546875" bestFit="1" customWidth="1"/>
    <col min="12802" max="12802" width="13.42578125" customWidth="1"/>
    <col min="12803" max="12803" width="108.5703125" customWidth="1"/>
    <col min="13057" max="13057" width="16.85546875" bestFit="1" customWidth="1"/>
    <col min="13058" max="13058" width="13.42578125" customWidth="1"/>
    <col min="13059" max="13059" width="108.5703125" customWidth="1"/>
    <col min="13313" max="13313" width="16.85546875" bestFit="1" customWidth="1"/>
    <col min="13314" max="13314" width="13.42578125" customWidth="1"/>
    <col min="13315" max="13315" width="108.5703125" customWidth="1"/>
    <col min="13569" max="13569" width="16.85546875" bestFit="1" customWidth="1"/>
    <col min="13570" max="13570" width="13.42578125" customWidth="1"/>
    <col min="13571" max="13571" width="108.5703125" customWidth="1"/>
    <col min="13825" max="13825" width="16.85546875" bestFit="1" customWidth="1"/>
    <col min="13826" max="13826" width="13.42578125" customWidth="1"/>
    <col min="13827" max="13827" width="108.5703125" customWidth="1"/>
    <col min="14081" max="14081" width="16.85546875" bestFit="1" customWidth="1"/>
    <col min="14082" max="14082" width="13.42578125" customWidth="1"/>
    <col min="14083" max="14083" width="108.5703125" customWidth="1"/>
    <col min="14337" max="14337" width="16.85546875" bestFit="1" customWidth="1"/>
    <col min="14338" max="14338" width="13.42578125" customWidth="1"/>
    <col min="14339" max="14339" width="108.5703125" customWidth="1"/>
    <col min="14593" max="14593" width="16.85546875" bestFit="1" customWidth="1"/>
    <col min="14594" max="14594" width="13.42578125" customWidth="1"/>
    <col min="14595" max="14595" width="108.5703125" customWidth="1"/>
    <col min="14849" max="14849" width="16.85546875" bestFit="1" customWidth="1"/>
    <col min="14850" max="14850" width="13.42578125" customWidth="1"/>
    <col min="14851" max="14851" width="108.5703125" customWidth="1"/>
    <col min="15105" max="15105" width="16.85546875" bestFit="1" customWidth="1"/>
    <col min="15106" max="15106" width="13.42578125" customWidth="1"/>
    <col min="15107" max="15107" width="108.5703125" customWidth="1"/>
    <col min="15361" max="15361" width="16.85546875" bestFit="1" customWidth="1"/>
    <col min="15362" max="15362" width="13.42578125" customWidth="1"/>
    <col min="15363" max="15363" width="108.5703125" customWidth="1"/>
    <col min="15617" max="15617" width="16.85546875" bestFit="1" customWidth="1"/>
    <col min="15618" max="15618" width="13.42578125" customWidth="1"/>
    <col min="15619" max="15619" width="108.5703125" customWidth="1"/>
    <col min="15873" max="15873" width="16.85546875" bestFit="1" customWidth="1"/>
    <col min="15874" max="15874" width="13.42578125" customWidth="1"/>
    <col min="15875" max="15875" width="108.5703125" customWidth="1"/>
    <col min="16129" max="16129" width="16.85546875" bestFit="1" customWidth="1"/>
    <col min="16130" max="16130" width="13.42578125" customWidth="1"/>
    <col min="16131" max="16131" width="108.5703125" customWidth="1"/>
  </cols>
  <sheetData>
    <row r="1" spans="1:259" ht="46.5" customHeight="1" x14ac:dyDescent="0.25">
      <c r="A1" s="18"/>
      <c r="B1" s="18"/>
      <c r="C1" s="24" t="s">
        <v>10</v>
      </c>
      <c r="IU1" s="17"/>
      <c r="IV1" s="17"/>
      <c r="IW1" s="17"/>
      <c r="IX1" s="17"/>
      <c r="IY1" s="17"/>
    </row>
    <row r="2" spans="1:259" x14ac:dyDescent="0.25">
      <c r="A2" s="19" t="s">
        <v>11</v>
      </c>
      <c r="B2" s="19" t="s">
        <v>12</v>
      </c>
      <c r="C2" s="19" t="s">
        <v>13</v>
      </c>
      <c r="IU2" s="17"/>
      <c r="IV2" s="17"/>
      <c r="IW2" s="17"/>
      <c r="IX2" s="17"/>
      <c r="IY2" s="17"/>
    </row>
    <row r="3" spans="1:259" x14ac:dyDescent="0.25">
      <c r="A3" s="20" t="s">
        <v>14</v>
      </c>
      <c r="B3" s="21">
        <v>43979</v>
      </c>
      <c r="C3" s="22" t="s">
        <v>15</v>
      </c>
      <c r="IU3" s="17"/>
      <c r="IV3" s="17"/>
      <c r="IW3" s="17"/>
      <c r="IX3" s="17"/>
      <c r="IY3" s="17"/>
    </row>
    <row r="4" spans="1:259" x14ac:dyDescent="0.25">
      <c r="A4" s="20"/>
      <c r="B4" s="23"/>
      <c r="C4" s="22"/>
      <c r="IU4" s="17"/>
      <c r="IV4" s="17"/>
      <c r="IW4" s="17"/>
      <c r="IX4" s="17"/>
      <c r="IY4" s="17"/>
    </row>
    <row r="5" spans="1:259" x14ac:dyDescent="0.25">
      <c r="A5" s="20"/>
      <c r="B5" s="23"/>
      <c r="C5" s="22"/>
      <c r="IU5" s="17"/>
      <c r="IV5" s="17"/>
      <c r="IW5" s="17"/>
      <c r="IX5" s="17"/>
      <c r="IY5" s="17"/>
    </row>
    <row r="6" spans="1:259" x14ac:dyDescent="0.25">
      <c r="A6" s="20"/>
      <c r="B6" s="23"/>
      <c r="C6" s="22"/>
      <c r="IU6" s="17"/>
      <c r="IV6" s="17"/>
      <c r="IW6" s="17"/>
      <c r="IX6" s="17"/>
      <c r="IY6" s="17"/>
    </row>
    <row r="7" spans="1:259" x14ac:dyDescent="0.25">
      <c r="A7" s="20"/>
      <c r="B7" s="23"/>
      <c r="C7" s="22" t="s">
        <v>16</v>
      </c>
      <c r="IU7" s="17"/>
      <c r="IV7" s="17"/>
      <c r="IW7" s="17"/>
      <c r="IX7" s="17"/>
      <c r="IY7" s="17"/>
    </row>
    <row r="8" spans="1:259" x14ac:dyDescent="0.25">
      <c r="A8" s="20"/>
      <c r="B8" s="23"/>
      <c r="C8" s="22"/>
      <c r="IU8" s="17"/>
      <c r="IV8" s="17"/>
      <c r="IW8" s="17"/>
      <c r="IX8" s="17"/>
      <c r="IY8" s="17"/>
    </row>
    <row r="9" spans="1:259" x14ac:dyDescent="0.25">
      <c r="A9" s="20"/>
      <c r="B9" s="23"/>
      <c r="C9" s="22"/>
      <c r="IU9" s="17"/>
      <c r="IV9" s="17"/>
      <c r="IW9" s="17"/>
      <c r="IX9" s="17"/>
      <c r="IY9" s="17"/>
    </row>
    <row r="10" spans="1:259" x14ac:dyDescent="0.25">
      <c r="A10" s="20"/>
      <c r="B10" s="23"/>
      <c r="C10" s="22"/>
      <c r="IU10" s="17"/>
      <c r="IV10" s="17"/>
      <c r="IW10" s="17"/>
      <c r="IX10" s="17"/>
      <c r="IY10" s="17"/>
    </row>
    <row r="11" spans="1:259" x14ac:dyDescent="0.25">
      <c r="A11" s="20"/>
      <c r="B11" s="23"/>
      <c r="C11" s="22"/>
      <c r="IU11" s="17"/>
      <c r="IV11" s="17"/>
      <c r="IW11" s="17"/>
      <c r="IX11" s="17"/>
      <c r="IY11" s="17"/>
    </row>
    <row r="12" spans="1:259" x14ac:dyDescent="0.25">
      <c r="A12" s="20"/>
      <c r="B12" s="23"/>
      <c r="C12" s="22"/>
      <c r="IU12" s="17"/>
      <c r="IV12" s="17"/>
      <c r="IW12" s="17"/>
      <c r="IX12" s="17"/>
      <c r="IY12" s="17"/>
    </row>
    <row r="13" spans="1:259" x14ac:dyDescent="0.25">
      <c r="A13" s="20"/>
      <c r="B13" s="23"/>
      <c r="C13" s="22"/>
      <c r="IU13" s="17"/>
      <c r="IV13" s="17"/>
      <c r="IW13" s="17"/>
      <c r="IX13" s="17"/>
      <c r="IY13" s="17"/>
    </row>
    <row r="14" spans="1:259" x14ac:dyDescent="0.25">
      <c r="A14" s="20"/>
      <c r="B14" s="23"/>
      <c r="C14" s="22"/>
      <c r="IU14" s="17"/>
      <c r="IV14" s="17"/>
      <c r="IW14" s="17"/>
      <c r="IX14" s="17"/>
      <c r="IY14" s="17"/>
    </row>
    <row r="15" spans="1:259" x14ac:dyDescent="0.25">
      <c r="A15" s="20"/>
      <c r="B15" s="23"/>
      <c r="C15" s="22"/>
      <c r="IU15" s="17"/>
      <c r="IV15" s="17"/>
      <c r="IW15" s="17"/>
      <c r="IX15" s="17"/>
      <c r="IY15" s="17"/>
    </row>
    <row r="16" spans="1:259" x14ac:dyDescent="0.25">
      <c r="A16" s="20"/>
      <c r="B16" s="23"/>
      <c r="C16" s="22"/>
      <c r="IU16" s="17"/>
      <c r="IV16" s="17"/>
      <c r="IW16" s="17"/>
      <c r="IX16" s="17"/>
      <c r="IY16" s="17"/>
    </row>
    <row r="17" spans="1:259" x14ac:dyDescent="0.25">
      <c r="A17" s="20"/>
      <c r="B17" s="23"/>
      <c r="C17" s="22"/>
      <c r="IU17" s="17"/>
      <c r="IV17" s="17"/>
      <c r="IW17" s="17"/>
      <c r="IX17" s="17"/>
      <c r="IY17" s="17"/>
    </row>
    <row r="18" spans="1:259" x14ac:dyDescent="0.25">
      <c r="A18" s="20"/>
      <c r="B18" s="23"/>
      <c r="C18" s="22"/>
      <c r="IU18" s="17"/>
      <c r="IV18" s="17"/>
      <c r="IW18" s="17"/>
      <c r="IX18" s="17"/>
      <c r="IY18" s="17"/>
    </row>
    <row r="19" spans="1:259" x14ac:dyDescent="0.25">
      <c r="A19" s="20"/>
      <c r="B19" s="23"/>
      <c r="C19" s="22"/>
      <c r="IU19" s="17"/>
      <c r="IV19" s="17"/>
      <c r="IW19" s="17"/>
      <c r="IX19" s="17"/>
      <c r="IY19" s="17"/>
    </row>
    <row r="20" spans="1:259" x14ac:dyDescent="0.25">
      <c r="A20" s="20"/>
      <c r="B20" s="23"/>
      <c r="C20" s="22"/>
      <c r="IU20" s="17"/>
      <c r="IV20" s="17"/>
      <c r="IW20" s="17"/>
      <c r="IX20" s="17"/>
      <c r="IY20" s="17"/>
    </row>
    <row r="21" spans="1:259" x14ac:dyDescent="0.25">
      <c r="A21" s="20"/>
      <c r="B21" s="23"/>
      <c r="C21" s="22"/>
      <c r="IU21" s="17"/>
      <c r="IV21" s="17"/>
      <c r="IW21" s="17"/>
      <c r="IX21" s="17"/>
      <c r="IY21" s="17"/>
    </row>
    <row r="22" spans="1:259" x14ac:dyDescent="0.25">
      <c r="A22" s="20"/>
      <c r="B22" s="23"/>
      <c r="C22" s="22"/>
      <c r="IU22" s="17"/>
      <c r="IV22" s="17"/>
      <c r="IW22" s="17"/>
      <c r="IX22" s="17"/>
      <c r="IY22" s="17"/>
    </row>
    <row r="23" spans="1:259" x14ac:dyDescent="0.25">
      <c r="A23" s="20"/>
      <c r="B23" s="23"/>
      <c r="C23" s="22"/>
      <c r="IU23" s="17"/>
      <c r="IV23" s="17"/>
      <c r="IW23" s="17"/>
      <c r="IX23" s="17"/>
      <c r="IY23" s="17"/>
    </row>
    <row r="24" spans="1:259" x14ac:dyDescent="0.25">
      <c r="A24" s="20"/>
      <c r="B24" s="23"/>
      <c r="C24" s="22"/>
      <c r="IU24" s="17"/>
      <c r="IV24" s="17"/>
      <c r="IW24" s="17"/>
      <c r="IX24" s="17"/>
      <c r="IY24" s="17"/>
    </row>
    <row r="25" spans="1:259" x14ac:dyDescent="0.25">
      <c r="A25" s="20"/>
      <c r="B25" s="23"/>
      <c r="C25" s="22"/>
      <c r="IU25" s="17"/>
      <c r="IV25" s="17"/>
      <c r="IW25" s="17"/>
      <c r="IX25" s="17"/>
      <c r="IY25" s="17"/>
    </row>
    <row r="26" spans="1:259" x14ac:dyDescent="0.25">
      <c r="A26" s="20"/>
      <c r="B26" s="23"/>
      <c r="C26" s="22"/>
      <c r="IU26" s="17"/>
      <c r="IV26" s="17"/>
      <c r="IW26" s="17"/>
      <c r="IX26" s="17"/>
      <c r="IY26" s="17"/>
    </row>
    <row r="27" spans="1:259" x14ac:dyDescent="0.25">
      <c r="A27" s="20"/>
      <c r="B27" s="23"/>
      <c r="C27" s="22"/>
      <c r="IU27" s="17"/>
      <c r="IV27" s="17"/>
      <c r="IW27" s="17"/>
      <c r="IX27" s="17"/>
      <c r="IY27" s="17"/>
    </row>
    <row r="28" spans="1:259" x14ac:dyDescent="0.25">
      <c r="A28" s="20"/>
      <c r="B28" s="23"/>
      <c r="C28" s="22"/>
      <c r="IU28" s="17"/>
      <c r="IV28" s="17"/>
      <c r="IW28" s="17"/>
      <c r="IX28" s="17"/>
      <c r="IY28" s="17"/>
    </row>
    <row r="29" spans="1:259" x14ac:dyDescent="0.25">
      <c r="A29" s="20"/>
      <c r="B29" s="23"/>
      <c r="C29" s="22"/>
      <c r="IU29" s="17"/>
      <c r="IV29" s="17"/>
      <c r="IW29" s="17"/>
      <c r="IX29" s="17"/>
      <c r="IY29" s="17"/>
    </row>
    <row r="30" spans="1:259" x14ac:dyDescent="0.25">
      <c r="A30" s="20"/>
      <c r="B30" s="23"/>
      <c r="C30" s="22"/>
      <c r="IU30" s="17"/>
      <c r="IV30" s="17"/>
      <c r="IW30" s="17"/>
      <c r="IX30" s="17"/>
      <c r="IY30" s="17"/>
    </row>
    <row r="31" spans="1:259" x14ac:dyDescent="0.25">
      <c r="A31" s="20"/>
      <c r="B31" s="23"/>
      <c r="C31" s="22"/>
      <c r="IU31" s="17"/>
      <c r="IV31" s="17"/>
      <c r="IW31" s="17"/>
      <c r="IX31" s="17"/>
      <c r="IY31" s="17"/>
    </row>
    <row r="32" spans="1:259" x14ac:dyDescent="0.25">
      <c r="A32" s="20"/>
      <c r="B32" s="23"/>
      <c r="C32" s="22"/>
      <c r="IU32" s="17"/>
      <c r="IV32" s="17"/>
      <c r="IW32" s="17"/>
      <c r="IX32" s="17"/>
      <c r="IY32" s="17"/>
    </row>
    <row r="33" spans="1:259" x14ac:dyDescent="0.25">
      <c r="A33" s="20"/>
      <c r="B33" s="23"/>
      <c r="C33" s="22"/>
      <c r="IU33" s="17"/>
      <c r="IV33" s="17"/>
      <c r="IW33" s="17"/>
      <c r="IX33" s="17"/>
      <c r="IY33" s="17"/>
    </row>
    <row r="34" spans="1:259" x14ac:dyDescent="0.25">
      <c r="A34" s="20"/>
      <c r="B34" s="23"/>
      <c r="C34" s="22"/>
      <c r="IU34" s="17"/>
      <c r="IV34" s="17"/>
      <c r="IW34" s="17"/>
      <c r="IX34" s="17"/>
      <c r="IY34" s="17"/>
    </row>
    <row r="35" spans="1:259" x14ac:dyDescent="0.25">
      <c r="A35" s="20"/>
      <c r="B35" s="23"/>
      <c r="C35" s="22"/>
      <c r="IU35" s="17"/>
      <c r="IV35" s="17"/>
      <c r="IW35" s="17"/>
      <c r="IX35" s="17"/>
      <c r="IY35" s="17"/>
    </row>
    <row r="36" spans="1:259" x14ac:dyDescent="0.25">
      <c r="A36" s="20"/>
      <c r="B36" s="23"/>
      <c r="C36" s="22"/>
      <c r="IU36" s="17"/>
      <c r="IV36" s="17"/>
      <c r="IW36" s="17"/>
      <c r="IX36" s="17"/>
      <c r="IY36" s="17"/>
    </row>
    <row r="37" spans="1:259" x14ac:dyDescent="0.25">
      <c r="A37" s="20"/>
      <c r="B37" s="23"/>
      <c r="C37" s="22"/>
      <c r="IU37" s="17"/>
      <c r="IV37" s="17"/>
      <c r="IW37" s="17"/>
      <c r="IX37" s="17"/>
      <c r="IY37" s="17"/>
    </row>
    <row r="38" spans="1:259" x14ac:dyDescent="0.25">
      <c r="A38" s="20"/>
      <c r="B38" s="23"/>
      <c r="C38" s="22"/>
      <c r="IU38" s="17"/>
      <c r="IV38" s="17"/>
      <c r="IW38" s="17"/>
      <c r="IX38" s="17"/>
      <c r="IY38" s="17"/>
    </row>
    <row r="39" spans="1:259" x14ac:dyDescent="0.25">
      <c r="A39" s="20"/>
      <c r="B39" s="23"/>
      <c r="C39" s="22"/>
      <c r="IU39" s="17"/>
      <c r="IV39" s="17"/>
      <c r="IW39" s="17"/>
      <c r="IX39" s="17"/>
      <c r="IY39" s="17"/>
    </row>
    <row r="40" spans="1:259" x14ac:dyDescent="0.25">
      <c r="A40" s="20"/>
      <c r="B40" s="23"/>
      <c r="C40" s="22"/>
      <c r="IU40" s="17"/>
      <c r="IV40" s="17"/>
      <c r="IW40" s="17"/>
      <c r="IX40" s="17"/>
      <c r="IY40" s="17"/>
    </row>
    <row r="41" spans="1:259" x14ac:dyDescent="0.25">
      <c r="A41" s="20"/>
      <c r="B41" s="23"/>
      <c r="C41" s="22"/>
      <c r="IU41" s="17"/>
      <c r="IV41" s="17"/>
      <c r="IW41" s="17"/>
      <c r="IX41" s="17"/>
      <c r="IY41" s="17"/>
    </row>
    <row r="42" spans="1:259" x14ac:dyDescent="0.25">
      <c r="A42" s="20"/>
      <c r="B42" s="23"/>
      <c r="C42" s="22"/>
      <c r="IU42" s="17"/>
      <c r="IV42" s="17"/>
      <c r="IW42" s="17"/>
      <c r="IX42" s="17"/>
      <c r="IY42" s="17"/>
    </row>
    <row r="43" spans="1:259" x14ac:dyDescent="0.25">
      <c r="A43" s="20"/>
      <c r="B43" s="23"/>
      <c r="C43" s="22"/>
      <c r="IU43" s="17"/>
      <c r="IV43" s="17"/>
      <c r="IW43" s="17"/>
      <c r="IX43" s="17"/>
      <c r="IY43" s="17"/>
    </row>
    <row r="44" spans="1:259" x14ac:dyDescent="0.25">
      <c r="A44" s="20"/>
      <c r="B44" s="23"/>
      <c r="C44" s="22"/>
      <c r="IU44" s="17"/>
      <c r="IV44" s="17"/>
      <c r="IW44" s="17"/>
      <c r="IX44" s="17"/>
      <c r="IY44" s="17"/>
    </row>
    <row r="45" spans="1:259" x14ac:dyDescent="0.25">
      <c r="A45" s="20"/>
      <c r="B45" s="23"/>
      <c r="C45" s="22"/>
      <c r="IU45" s="17"/>
      <c r="IV45" s="17"/>
      <c r="IW45" s="17"/>
      <c r="IX45" s="17"/>
      <c r="IY45" s="17"/>
    </row>
    <row r="46" spans="1:259" x14ac:dyDescent="0.25">
      <c r="A46" s="20"/>
      <c r="B46" s="23"/>
      <c r="C46" s="22"/>
      <c r="IU46" s="17"/>
      <c r="IV46" s="17"/>
      <c r="IW46" s="17"/>
      <c r="IX46" s="17"/>
      <c r="IY46" s="17"/>
    </row>
    <row r="47" spans="1:259" x14ac:dyDescent="0.25">
      <c r="A47" s="20"/>
      <c r="B47" s="23"/>
      <c r="C47" s="22"/>
      <c r="IU47" s="17"/>
      <c r="IV47" s="17"/>
      <c r="IW47" s="17"/>
      <c r="IX47" s="17"/>
      <c r="IY47" s="17"/>
    </row>
    <row r="48" spans="1:259" x14ac:dyDescent="0.25">
      <c r="A48" s="20"/>
      <c r="B48" s="23"/>
      <c r="C48" s="22"/>
      <c r="IU48" s="17"/>
      <c r="IV48" s="17"/>
      <c r="IW48" s="17"/>
      <c r="IX48" s="17"/>
      <c r="IY48" s="17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t="15" customHeight="1" x14ac:dyDescent="0.25"/>
    <row r="71" ht="15" customHeight="1" x14ac:dyDescent="0.25"/>
  </sheetData>
  <sheetProtection password="E853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E18"/>
  <sheetViews>
    <sheetView workbookViewId="0">
      <pane ySplit="1" topLeftCell="A2" activePane="bottomLeft" state="frozen"/>
      <selection pane="bottomLeft" activeCell="G9" sqref="G9"/>
    </sheetView>
  </sheetViews>
  <sheetFormatPr defaultRowHeight="15" x14ac:dyDescent="0.25"/>
  <cols>
    <col min="1" max="1" width="2.5703125" style="1" customWidth="1"/>
    <col min="2" max="2" width="2.7109375" style="1" customWidth="1"/>
    <col min="3" max="3" width="8.28515625" style="1" bestFit="1" customWidth="1"/>
    <col min="4" max="4" width="2.7109375" style="1" customWidth="1"/>
    <col min="5" max="5" width="10" style="1" bestFit="1" customWidth="1"/>
    <col min="6" max="16384" width="9.140625" style="1"/>
  </cols>
  <sheetData>
    <row r="1" spans="1:5" x14ac:dyDescent="0.25">
      <c r="A1" s="26"/>
      <c r="B1" s="27"/>
      <c r="C1" s="25" t="s">
        <v>4</v>
      </c>
      <c r="D1" s="27"/>
      <c r="E1" s="25" t="s">
        <v>18</v>
      </c>
    </row>
    <row r="2" spans="1:5" x14ac:dyDescent="0.25">
      <c r="A2" s="26"/>
      <c r="B2" s="16"/>
      <c r="C2" s="28" t="s">
        <v>5</v>
      </c>
      <c r="D2" s="16"/>
      <c r="E2" s="28" t="s">
        <v>19</v>
      </c>
    </row>
    <row r="3" spans="1:5" x14ac:dyDescent="0.25">
      <c r="A3" s="26"/>
      <c r="B3" s="16"/>
      <c r="C3" s="28" t="s">
        <v>1</v>
      </c>
      <c r="D3" s="16"/>
      <c r="E3" s="28" t="s">
        <v>20</v>
      </c>
    </row>
    <row r="4" spans="1:5" x14ac:dyDescent="0.25">
      <c r="A4" s="26"/>
      <c r="B4" s="16"/>
      <c r="C4" s="16"/>
      <c r="D4" s="16"/>
    </row>
    <row r="5" spans="1:5" x14ac:dyDescent="0.25">
      <c r="A5" s="26"/>
      <c r="B5" s="16"/>
      <c r="C5" s="16"/>
      <c r="D5" s="16"/>
    </row>
    <row r="6" spans="1:5" x14ac:dyDescent="0.25">
      <c r="A6" s="26"/>
      <c r="B6" s="16"/>
      <c r="C6" s="16"/>
      <c r="D6" s="16"/>
    </row>
    <row r="7" spans="1:5" x14ac:dyDescent="0.25">
      <c r="A7" s="26"/>
      <c r="B7" s="16"/>
      <c r="C7" s="16"/>
      <c r="D7" s="16"/>
    </row>
    <row r="8" spans="1:5" x14ac:dyDescent="0.25">
      <c r="A8" s="26"/>
      <c r="B8" s="16"/>
      <c r="C8" s="16"/>
      <c r="D8" s="16"/>
    </row>
    <row r="9" spans="1:5" x14ac:dyDescent="0.25">
      <c r="A9" s="26"/>
      <c r="B9" s="16"/>
      <c r="C9" s="16"/>
      <c r="D9" s="16"/>
    </row>
    <row r="10" spans="1:5" x14ac:dyDescent="0.25">
      <c r="A10" s="26"/>
      <c r="B10" s="26"/>
      <c r="C10" s="26"/>
      <c r="D10" s="26"/>
    </row>
    <row r="11" spans="1:5" x14ac:dyDescent="0.25">
      <c r="A11" s="26"/>
      <c r="B11" s="26"/>
      <c r="C11" s="26"/>
      <c r="D11" s="26"/>
    </row>
    <row r="12" spans="1:5" x14ac:dyDescent="0.25">
      <c r="A12" s="26"/>
      <c r="B12" s="26"/>
      <c r="C12" s="26"/>
      <c r="D12" s="26"/>
    </row>
    <row r="13" spans="1:5" x14ac:dyDescent="0.25">
      <c r="A13" s="26"/>
      <c r="B13" s="26"/>
      <c r="C13" s="26"/>
      <c r="D13" s="26"/>
    </row>
    <row r="14" spans="1:5" x14ac:dyDescent="0.25">
      <c r="A14" s="26"/>
      <c r="B14" s="26"/>
      <c r="C14" s="26"/>
      <c r="D14" s="26"/>
    </row>
    <row r="15" spans="1:5" x14ac:dyDescent="0.25">
      <c r="A15" s="26"/>
      <c r="B15" s="26"/>
      <c r="C15" s="26"/>
      <c r="D15" s="26"/>
    </row>
    <row r="16" spans="1:5" x14ac:dyDescent="0.25">
      <c r="A16" s="26"/>
      <c r="B16" s="26"/>
      <c r="C16" s="26"/>
      <c r="D16" s="26"/>
    </row>
    <row r="17" spans="1:4" x14ac:dyDescent="0.25">
      <c r="A17" s="26"/>
      <c r="B17" s="26"/>
      <c r="C17" s="26"/>
      <c r="D17" s="26"/>
    </row>
    <row r="18" spans="1:4" x14ac:dyDescent="0.25">
      <c r="A18" s="26"/>
      <c r="B18" s="26"/>
      <c r="C18" s="26"/>
      <c r="D18" s="26"/>
    </row>
  </sheetData>
  <sheetProtection password="E853" sheet="1" objects="1" scenarios="1" select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PLD Horário (24h)</vt:lpstr>
      <vt:lpstr>Disclaimer</vt:lpstr>
      <vt:lpstr>Versionamento</vt:lpstr>
      <vt:lpstr>Param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2014.1.0</dc:creator>
  <cp:lastModifiedBy>Iury Oliveira</cp:lastModifiedBy>
  <dcterms:created xsi:type="dcterms:W3CDTF">2013-09-04T13:22:03Z</dcterms:created>
  <dcterms:modified xsi:type="dcterms:W3CDTF">2021-01-07T02:45:06Z</dcterms:modified>
</cp:coreProperties>
</file>